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ЮСШ" sheetId="1" r:id="rId1"/>
    <sheet name="Лист1" sheetId="2" r:id="rId2"/>
    <sheet name="свод" sheetId="3" r:id="rId3"/>
    <sheet name="ддт" sheetId="4" r:id="rId4"/>
  </sheets>
  <definedNames/>
  <calcPr fullCalcOnLoad="1"/>
</workbook>
</file>

<file path=xl/sharedStrings.xml><?xml version="1.0" encoding="utf-8"?>
<sst xmlns="http://schemas.openxmlformats.org/spreadsheetml/2006/main" count="129" uniqueCount="61">
  <si>
    <t>№</t>
  </si>
  <si>
    <t>Оплата труда и начисления на ФОТ основного персонала ,принимающего участие в оказание услуги</t>
  </si>
  <si>
    <t>ИТОГО</t>
  </si>
  <si>
    <t>Итого нормативные затраты на оказание муниципальной услуги</t>
  </si>
  <si>
    <t>Сумма финансового обеспечения государственного задания</t>
  </si>
  <si>
    <t>Нормативные затраты ,непосредственно связанные с с оказанием муниципальной услуги ,  руб</t>
  </si>
  <si>
    <t>Нормативные затраты на общехозяйственные нужды , руб</t>
  </si>
  <si>
    <t xml:space="preserve">Затраты на уплату налогов </t>
  </si>
  <si>
    <t xml:space="preserve">Реализация дополнительных общеразвивающих программ </t>
  </si>
  <si>
    <t>Наименование муниципальной услуги</t>
  </si>
  <si>
    <t>Объём муниципальной услуги (количество получателей</t>
  </si>
  <si>
    <t>Сумма финансового обеспечения муниципального задания</t>
  </si>
  <si>
    <t>ОТ1</t>
  </si>
  <si>
    <t>ПМ3</t>
  </si>
  <si>
    <t>ИЗ</t>
  </si>
  <si>
    <t>Объем фактических расходов, непосредственно связанные с оказанием муниципальной услуги</t>
  </si>
  <si>
    <t>Объём фактических расходов на общехозяйственные нужды</t>
  </si>
  <si>
    <t>Приобретение материальных запасов,потребляемых в процессе оказания услуг</t>
  </si>
  <si>
    <t>Инные затраты ,связанные с оказанием услуги</t>
  </si>
  <si>
    <t xml:space="preserve"> Коммунальные услуги</t>
  </si>
  <si>
    <t>КУ</t>
  </si>
  <si>
    <t>Содержание объектов недвижемого имущества,эксплуатируемого в процессе оказания услуги</t>
  </si>
  <si>
    <t>СНИ</t>
  </si>
  <si>
    <t xml:space="preserve"> Содержание объектов особо ценного движимого имущества</t>
  </si>
  <si>
    <t>СОЦДИ</t>
  </si>
  <si>
    <t xml:space="preserve"> Приобретение услуг связи</t>
  </si>
  <si>
    <t>УС</t>
  </si>
  <si>
    <t xml:space="preserve"> Приобретение транспортных услуг </t>
  </si>
  <si>
    <t>ТУ</t>
  </si>
  <si>
    <t>Оплата труда  персонала не занятого в предоставлении услуги</t>
  </si>
  <si>
    <t>ОТ2</t>
  </si>
  <si>
    <t>Прочие общехозяйственные нужды</t>
  </si>
  <si>
    <t>ПЗ</t>
  </si>
  <si>
    <t>Расчёт объёма нормативных затрат на оказание муниципальных услуг  МБУ ДО ДДТ  на 2019 год</t>
  </si>
  <si>
    <t>Расчёт объёма нормативных затрат на оказание муниципальных услуг  МБУ ДО ДЮСШ  на 2019 год</t>
  </si>
  <si>
    <t>дюсш</t>
  </si>
  <si>
    <t>ддт</t>
  </si>
  <si>
    <t>Наименование государственной услуги</t>
  </si>
  <si>
    <t>Условие, отражающее специфику услуги</t>
  </si>
  <si>
    <t>Наименование субъекта РФ, на территории которого оказывается услуга</t>
  </si>
  <si>
    <t>Базовый норматив затрат на оказание услуги, руб.</t>
  </si>
  <si>
    <t>Отраслевой корректирующий коэффициент</t>
  </si>
  <si>
    <t>Территориальный корректирующий коэффициент</t>
  </si>
  <si>
    <t>Коэффициент выравнивания</t>
  </si>
  <si>
    <t>Нормативные затраты на оказание i-ой услуги, руб.</t>
  </si>
  <si>
    <t>8=4*5*6*7</t>
  </si>
  <si>
    <t>Реализация дополнительных общеразвивающих программ</t>
  </si>
  <si>
    <t>В стационарных условиях</t>
  </si>
  <si>
    <t>Большеболдинский</t>
  </si>
  <si>
    <t>652180 час * 24,74 = 18091,5 руб.</t>
  </si>
  <si>
    <t>Налоги 1025,1 руб.</t>
  </si>
  <si>
    <t>Всего затрат на муниципальное задание 19116,6 руб.</t>
  </si>
  <si>
    <t>СВОД 2019</t>
  </si>
  <si>
    <t>Расчёт объёма нормативных затрат на оказание муниципальных услуг  дополнительного образования  на 2019 год</t>
  </si>
  <si>
    <t>Реализация дополнительных предпрофессиональных  программ в области физической культуры и спорта</t>
  </si>
  <si>
    <t>значение показателя объёма  муниципальной услуги</t>
  </si>
  <si>
    <t>246598 чел.ч.</t>
  </si>
  <si>
    <t>405582 чел.ч.</t>
  </si>
  <si>
    <t>188306 чел.ч</t>
  </si>
  <si>
    <t>217276 чел.ч.</t>
  </si>
  <si>
    <t>Значение показателя объёма  муниципальной услуги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</si>
</sst>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81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81" fontId="0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3"/>
  <sheetViews>
    <sheetView workbookViewId="0" topLeftCell="A13">
      <selection activeCell="J5" sqref="J5"/>
    </sheetView>
  </sheetViews>
  <sheetFormatPr defaultColWidth="9.140625" defaultRowHeight="12.75"/>
  <cols>
    <col min="1" max="1" width="4.57421875" style="1" customWidth="1"/>
    <col min="2" max="2" width="29.421875" style="1" customWidth="1"/>
    <col min="3" max="3" width="11.7109375" style="1" customWidth="1"/>
    <col min="4" max="4" width="9.28125" style="1" customWidth="1"/>
    <col min="5" max="7" width="9.140625" style="1" customWidth="1"/>
    <col min="8" max="8" width="10.57421875" style="1" customWidth="1"/>
    <col min="9" max="9" width="9.57421875" style="1" bestFit="1" customWidth="1"/>
    <col min="10" max="19" width="9.140625" style="1" customWidth="1"/>
    <col min="20" max="20" width="13.28125" style="1" customWidth="1"/>
    <col min="21" max="21" width="9.140625" style="1" customWidth="1"/>
    <col min="22" max="22" width="11.7109375" style="1" customWidth="1"/>
    <col min="23" max="16384" width="9.140625" style="1" customWidth="1"/>
  </cols>
  <sheetData>
    <row r="3" spans="2:7" ht="12.75">
      <c r="B3" s="2" t="s">
        <v>34</v>
      </c>
      <c r="C3" s="2"/>
      <c r="D3" s="2"/>
      <c r="E3" s="2"/>
      <c r="F3" s="2"/>
      <c r="G3" s="2"/>
    </row>
    <row r="6" spans="27:29" ht="12.75">
      <c r="AA6" s="3"/>
      <c r="AB6" s="3"/>
      <c r="AC6" s="3"/>
    </row>
    <row r="7" spans="21:29" ht="12.75">
      <c r="U7" s="3"/>
      <c r="V7" s="3"/>
      <c r="W7" s="3"/>
      <c r="X7" s="3"/>
      <c r="Y7" s="3"/>
      <c r="Z7" s="3"/>
      <c r="AA7" s="3"/>
      <c r="AB7" s="3"/>
      <c r="AC7" s="3"/>
    </row>
    <row r="8" spans="1:29" ht="38.25" customHeight="1">
      <c r="A8" s="45" t="s">
        <v>0</v>
      </c>
      <c r="B8" s="47" t="s">
        <v>9</v>
      </c>
      <c r="C8" s="56" t="s">
        <v>60</v>
      </c>
      <c r="D8" s="47" t="s">
        <v>10</v>
      </c>
      <c r="E8" s="49" t="s">
        <v>15</v>
      </c>
      <c r="F8" s="50"/>
      <c r="G8" s="50"/>
      <c r="H8" s="51"/>
      <c r="I8" s="37" t="s">
        <v>5</v>
      </c>
      <c r="J8" s="39" t="s">
        <v>16</v>
      </c>
      <c r="K8" s="40"/>
      <c r="L8" s="40"/>
      <c r="M8" s="40"/>
      <c r="N8" s="40"/>
      <c r="O8" s="40"/>
      <c r="P8" s="41"/>
      <c r="Q8" s="42" t="s">
        <v>2</v>
      </c>
      <c r="R8" s="43" t="s">
        <v>6</v>
      </c>
      <c r="S8" s="36" t="s">
        <v>3</v>
      </c>
      <c r="T8" s="36" t="s">
        <v>2</v>
      </c>
      <c r="U8" s="36" t="s">
        <v>7</v>
      </c>
      <c r="V8" s="36" t="s">
        <v>4</v>
      </c>
      <c r="W8" s="4"/>
      <c r="X8" s="4"/>
      <c r="Y8" s="4"/>
      <c r="Z8" s="4"/>
      <c r="AA8" s="35"/>
      <c r="AB8" s="35"/>
      <c r="AC8" s="35"/>
    </row>
    <row r="9" spans="1:29" ht="182.25" customHeight="1">
      <c r="A9" s="46"/>
      <c r="B9" s="48"/>
      <c r="C9" s="57"/>
      <c r="D9" s="48"/>
      <c r="E9" s="5" t="s">
        <v>1</v>
      </c>
      <c r="F9" s="5" t="s">
        <v>17</v>
      </c>
      <c r="G9" s="5" t="s">
        <v>18</v>
      </c>
      <c r="H9" s="6" t="s">
        <v>2</v>
      </c>
      <c r="I9" s="38"/>
      <c r="J9" s="5" t="s">
        <v>29</v>
      </c>
      <c r="K9" s="5" t="s">
        <v>19</v>
      </c>
      <c r="L9" s="5" t="s">
        <v>21</v>
      </c>
      <c r="M9" s="5" t="s">
        <v>23</v>
      </c>
      <c r="N9" s="5" t="s">
        <v>25</v>
      </c>
      <c r="O9" s="5" t="s">
        <v>27</v>
      </c>
      <c r="P9" s="5" t="s">
        <v>31</v>
      </c>
      <c r="Q9" s="42"/>
      <c r="R9" s="44"/>
      <c r="S9" s="36"/>
      <c r="T9" s="36"/>
      <c r="U9" s="36"/>
      <c r="V9" s="36"/>
      <c r="W9" s="3"/>
      <c r="X9" s="3"/>
      <c r="Y9" s="3"/>
      <c r="Z9" s="3"/>
      <c r="AA9" s="35"/>
      <c r="AB9" s="35"/>
      <c r="AC9" s="35"/>
    </row>
    <row r="10" spans="1:29" ht="13.5" customHeight="1">
      <c r="A10" s="16"/>
      <c r="B10" s="17"/>
      <c r="C10" s="17"/>
      <c r="D10" s="17"/>
      <c r="E10" s="5" t="s">
        <v>12</v>
      </c>
      <c r="F10" s="5" t="s">
        <v>13</v>
      </c>
      <c r="G10" s="6" t="s">
        <v>14</v>
      </c>
      <c r="H10" s="6"/>
      <c r="I10" s="18"/>
      <c r="J10" s="5" t="s">
        <v>30</v>
      </c>
      <c r="K10" s="5" t="s">
        <v>20</v>
      </c>
      <c r="L10" s="5" t="s">
        <v>22</v>
      </c>
      <c r="M10" s="5" t="s">
        <v>24</v>
      </c>
      <c r="N10" s="5" t="s">
        <v>26</v>
      </c>
      <c r="O10" s="5" t="s">
        <v>28</v>
      </c>
      <c r="P10" s="5" t="s">
        <v>32</v>
      </c>
      <c r="Q10" s="19"/>
      <c r="R10" s="20"/>
      <c r="S10" s="22"/>
      <c r="T10" s="22"/>
      <c r="U10" s="22"/>
      <c r="V10" s="22"/>
      <c r="W10" s="3"/>
      <c r="X10" s="3"/>
      <c r="Y10" s="3"/>
      <c r="Z10" s="3"/>
      <c r="AA10" s="21"/>
      <c r="AB10" s="21"/>
      <c r="AC10" s="21"/>
    </row>
    <row r="11" spans="1:27" ht="52.5" customHeight="1">
      <c r="A11" s="6"/>
      <c r="B11" s="5"/>
      <c r="C11" s="5" t="s">
        <v>57</v>
      </c>
      <c r="D11" s="5">
        <v>420</v>
      </c>
      <c r="E11" s="6">
        <v>4507.7</v>
      </c>
      <c r="F11" s="6"/>
      <c r="G11" s="6">
        <v>199.4</v>
      </c>
      <c r="H11" s="6">
        <f>SUM(E11:G11)</f>
        <v>4707.099999999999</v>
      </c>
      <c r="I11" s="7">
        <f>(H11/D11)</f>
        <v>11.207380952380952</v>
      </c>
      <c r="J11" s="6">
        <v>2148.8</v>
      </c>
      <c r="K11" s="6">
        <v>1037.9</v>
      </c>
      <c r="L11" s="6">
        <v>61.5</v>
      </c>
      <c r="M11" s="6">
        <v>44</v>
      </c>
      <c r="N11" s="6">
        <v>26.9</v>
      </c>
      <c r="O11" s="6"/>
      <c r="P11" s="6">
        <v>125.9</v>
      </c>
      <c r="Q11" s="6">
        <f>SUM(J11:P11)</f>
        <v>3445.0000000000005</v>
      </c>
      <c r="R11" s="7">
        <f>(Q11/D11)</f>
        <v>8.202380952380954</v>
      </c>
      <c r="S11" s="7">
        <f>I11+R11</f>
        <v>19.409761904761908</v>
      </c>
      <c r="T11" s="6">
        <f>(S11*D11)</f>
        <v>8152.100000000001</v>
      </c>
      <c r="U11" s="7">
        <v>170</v>
      </c>
      <c r="V11" s="7">
        <f>T11+U11</f>
        <v>8322.100000000002</v>
      </c>
      <c r="W11" s="3"/>
      <c r="X11" s="3"/>
      <c r="Y11" s="3"/>
      <c r="Z11" s="3"/>
      <c r="AA11" s="3"/>
    </row>
    <row r="12" spans="1:22" ht="30" customHeight="1">
      <c r="A12" s="6"/>
      <c r="B12" s="5" t="s">
        <v>8</v>
      </c>
      <c r="C12" s="5" t="s">
        <v>58</v>
      </c>
      <c r="D12" s="5">
        <v>195</v>
      </c>
      <c r="E12" s="6">
        <v>2092.9</v>
      </c>
      <c r="F12" s="6"/>
      <c r="G12" s="6">
        <v>92.6</v>
      </c>
      <c r="H12" s="6">
        <f>SUM(E12:G12)</f>
        <v>2185.5</v>
      </c>
      <c r="I12" s="7">
        <f>H12/D12</f>
        <v>11.207692307692307</v>
      </c>
      <c r="J12" s="6">
        <v>997.7</v>
      </c>
      <c r="K12" s="6">
        <v>481.9</v>
      </c>
      <c r="L12" s="6">
        <v>28.6</v>
      </c>
      <c r="M12" s="6">
        <v>20.4</v>
      </c>
      <c r="N12" s="6">
        <v>12.5</v>
      </c>
      <c r="O12" s="6"/>
      <c r="P12" s="6">
        <v>58.4</v>
      </c>
      <c r="Q12" s="6">
        <f>SUM(J12:P12)</f>
        <v>1599.5</v>
      </c>
      <c r="R12" s="6">
        <v>8.2</v>
      </c>
      <c r="S12" s="7">
        <f>I12+R12</f>
        <v>19.407692307692308</v>
      </c>
      <c r="T12" s="6">
        <f>H12+Q12</f>
        <v>3785</v>
      </c>
      <c r="U12" s="6">
        <v>78.9</v>
      </c>
      <c r="V12" s="7">
        <f>T12+U12</f>
        <v>3863.9</v>
      </c>
    </row>
    <row r="13" spans="2:22" ht="49.5" customHeight="1">
      <c r="B13" s="5" t="s">
        <v>54</v>
      </c>
      <c r="C13" s="5" t="s">
        <v>59</v>
      </c>
      <c r="D13" s="5">
        <v>225</v>
      </c>
      <c r="E13" s="6">
        <v>2414.8</v>
      </c>
      <c r="F13" s="6"/>
      <c r="G13" s="6">
        <v>106.8</v>
      </c>
      <c r="H13" s="6">
        <f>SUM(E13:G13)</f>
        <v>2521.6000000000004</v>
      </c>
      <c r="I13" s="7">
        <f>H13/D13</f>
        <v>11.207111111111113</v>
      </c>
      <c r="J13" s="6">
        <v>1151.1</v>
      </c>
      <c r="K13" s="6">
        <v>556</v>
      </c>
      <c r="L13" s="6">
        <v>32.9</v>
      </c>
      <c r="M13" s="6">
        <v>23.6</v>
      </c>
      <c r="N13" s="6">
        <v>14.4</v>
      </c>
      <c r="O13" s="6"/>
      <c r="P13" s="6">
        <v>67.5</v>
      </c>
      <c r="Q13" s="6">
        <f>SUM(J13:P13)</f>
        <v>1845.5</v>
      </c>
      <c r="R13" s="6">
        <v>8.2</v>
      </c>
      <c r="S13" s="7">
        <f>I13+R13</f>
        <v>19.407111111111114</v>
      </c>
      <c r="T13" s="6">
        <f>H13+Q13</f>
        <v>4367.1</v>
      </c>
      <c r="U13" s="6">
        <v>91.1</v>
      </c>
      <c r="V13" s="7">
        <f>T13+U13</f>
        <v>4458.200000000001</v>
      </c>
    </row>
  </sheetData>
  <mergeCells count="16">
    <mergeCell ref="A8:A9"/>
    <mergeCell ref="B8:B9"/>
    <mergeCell ref="D8:D9"/>
    <mergeCell ref="E8:H8"/>
    <mergeCell ref="C8:C9"/>
    <mergeCell ref="I8:I9"/>
    <mergeCell ref="J8:P8"/>
    <mergeCell ref="Q8:Q9"/>
    <mergeCell ref="R8:R9"/>
    <mergeCell ref="AA8:AA9"/>
    <mergeCell ref="AB8:AB9"/>
    <mergeCell ref="AC8:AC9"/>
    <mergeCell ref="S8:S9"/>
    <mergeCell ref="T8:T9"/>
    <mergeCell ref="U8:U9"/>
    <mergeCell ref="V8:V9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5.8515625" style="0" customWidth="1"/>
    <col min="2" max="2" width="21.421875" style="0" customWidth="1"/>
    <col min="3" max="3" width="16.57421875" style="0" customWidth="1"/>
    <col min="4" max="4" width="11.421875" style="0" customWidth="1"/>
    <col min="5" max="5" width="10.57421875" style="0" customWidth="1"/>
    <col min="6" max="6" width="9.8515625" style="0" customWidth="1"/>
    <col min="7" max="7" width="11.00390625" style="0" customWidth="1"/>
    <col min="8" max="8" width="13.28125" style="0" customWidth="1"/>
  </cols>
  <sheetData>
    <row r="2" spans="1:8" ht="36" customHeight="1">
      <c r="A2" s="26" t="s">
        <v>37</v>
      </c>
      <c r="B2" s="26" t="s">
        <v>38</v>
      </c>
      <c r="C2" s="26" t="s">
        <v>39</v>
      </c>
      <c r="D2" s="26" t="s">
        <v>40</v>
      </c>
      <c r="E2" s="26" t="s">
        <v>41</v>
      </c>
      <c r="F2" s="26" t="s">
        <v>42</v>
      </c>
      <c r="G2" s="26" t="s">
        <v>43</v>
      </c>
      <c r="H2" s="26" t="s">
        <v>44</v>
      </c>
    </row>
    <row r="3" spans="1:8" ht="12.7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 t="s">
        <v>45</v>
      </c>
    </row>
    <row r="4" spans="1:9" ht="50.25" customHeight="1">
      <c r="A4" s="32" t="s">
        <v>46</v>
      </c>
      <c r="B4" s="32" t="s">
        <v>47</v>
      </c>
      <c r="C4" s="32" t="s">
        <v>48</v>
      </c>
      <c r="D4" s="27">
        <v>19.66</v>
      </c>
      <c r="E4" s="27">
        <v>1</v>
      </c>
      <c r="F4" s="27">
        <v>1</v>
      </c>
      <c r="G4" s="27">
        <v>1.410987</v>
      </c>
      <c r="H4" s="30">
        <f>D4*E4*F4*G4</f>
        <v>27.74000442</v>
      </c>
      <c r="I4" s="27"/>
    </row>
    <row r="5" spans="1:9" ht="12.75">
      <c r="A5" s="33"/>
      <c r="B5" s="33"/>
      <c r="C5" s="33"/>
      <c r="D5" s="27"/>
      <c r="E5" s="27"/>
      <c r="F5" s="27"/>
      <c r="G5" s="27"/>
      <c r="H5" s="27"/>
      <c r="I5" s="27"/>
    </row>
    <row r="6" spans="1:9" ht="12.75">
      <c r="A6" s="33"/>
      <c r="B6" s="33"/>
      <c r="C6" s="33"/>
      <c r="D6" s="27"/>
      <c r="E6" s="27"/>
      <c r="F6" s="27"/>
      <c r="G6" s="27"/>
      <c r="H6" s="27"/>
      <c r="I6" s="27"/>
    </row>
    <row r="7" spans="1:9" ht="12.75">
      <c r="A7" s="33"/>
      <c r="B7" s="33"/>
      <c r="C7" s="33"/>
      <c r="D7" s="27"/>
      <c r="E7" s="27"/>
      <c r="F7" s="27"/>
      <c r="G7" s="27"/>
      <c r="H7" s="27"/>
      <c r="I7" s="27"/>
    </row>
    <row r="8" spans="1:9" ht="12.75">
      <c r="A8" s="34"/>
      <c r="B8" s="34"/>
      <c r="C8" s="34"/>
      <c r="D8" s="27"/>
      <c r="E8" s="27"/>
      <c r="F8" s="27"/>
      <c r="G8" s="27"/>
      <c r="H8" s="27"/>
      <c r="I8" s="27"/>
    </row>
    <row r="9" spans="1:9" ht="24.75" customHeight="1">
      <c r="A9" s="28"/>
      <c r="B9" s="29"/>
      <c r="C9" s="29"/>
      <c r="D9" s="29"/>
      <c r="E9" s="29"/>
      <c r="F9" s="29"/>
      <c r="G9" s="29"/>
      <c r="H9" s="29"/>
      <c r="I9" s="29"/>
    </row>
    <row r="10" ht="12.75">
      <c r="A10" t="s">
        <v>49</v>
      </c>
    </row>
    <row r="12" ht="12.75">
      <c r="A12" t="s">
        <v>50</v>
      </c>
    </row>
    <row r="14" ht="12.75">
      <c r="A14" t="s">
        <v>51</v>
      </c>
    </row>
  </sheetData>
  <mergeCells count="3">
    <mergeCell ref="A4:A8"/>
    <mergeCell ref="B4:B8"/>
    <mergeCell ref="C4:C8"/>
  </mergeCells>
  <printOptions/>
  <pageMargins left="0.17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7">
      <selection activeCell="B8" sqref="B8:B9"/>
    </sheetView>
  </sheetViews>
  <sheetFormatPr defaultColWidth="9.140625" defaultRowHeight="12.75"/>
  <cols>
    <col min="1" max="1" width="4.57421875" style="1" customWidth="1"/>
    <col min="2" max="2" width="29.421875" style="1" customWidth="1"/>
    <col min="3" max="5" width="9.140625" style="1" customWidth="1"/>
    <col min="6" max="6" width="9.57421875" style="1" bestFit="1" customWidth="1"/>
    <col min="7" max="7" width="10.57421875" style="1" customWidth="1"/>
    <col min="8" max="18" width="9.140625" style="1" customWidth="1"/>
    <col min="19" max="19" width="13.28125" style="1" customWidth="1"/>
    <col min="20" max="20" width="9.140625" style="1" customWidth="1"/>
    <col min="21" max="21" width="11.7109375" style="1" customWidth="1"/>
    <col min="22" max="16384" width="9.140625" style="1" customWidth="1"/>
  </cols>
  <sheetData>
    <row r="3" spans="2:7" ht="12.75">
      <c r="B3" s="2"/>
      <c r="C3" s="2" t="s">
        <v>53</v>
      </c>
      <c r="D3" s="2"/>
      <c r="E3" s="2"/>
      <c r="F3" s="2"/>
      <c r="G3" s="2"/>
    </row>
    <row r="6" spans="2:28" ht="12.75">
      <c r="B6" s="31" t="s">
        <v>52</v>
      </c>
      <c r="Z6" s="3"/>
      <c r="AA6" s="3"/>
      <c r="AB6" s="3"/>
    </row>
    <row r="7" spans="20:28" ht="12.75">
      <c r="T7" s="3"/>
      <c r="U7" s="3"/>
      <c r="V7" s="3"/>
      <c r="W7" s="3"/>
      <c r="X7" s="3"/>
      <c r="Y7" s="3"/>
      <c r="Z7" s="3"/>
      <c r="AA7" s="3"/>
      <c r="AB7" s="3"/>
    </row>
    <row r="8" spans="1:28" ht="38.25" customHeight="1">
      <c r="A8" s="45" t="s">
        <v>0</v>
      </c>
      <c r="B8" s="47" t="s">
        <v>9</v>
      </c>
      <c r="C8" s="47" t="s">
        <v>10</v>
      </c>
      <c r="D8" s="49" t="s">
        <v>15</v>
      </c>
      <c r="E8" s="50"/>
      <c r="F8" s="50"/>
      <c r="G8" s="51"/>
      <c r="H8" s="37" t="s">
        <v>5</v>
      </c>
      <c r="I8" s="39" t="s">
        <v>16</v>
      </c>
      <c r="J8" s="40"/>
      <c r="K8" s="40"/>
      <c r="L8" s="40"/>
      <c r="M8" s="40"/>
      <c r="N8" s="40"/>
      <c r="O8" s="41"/>
      <c r="P8" s="42" t="s">
        <v>2</v>
      </c>
      <c r="Q8" s="43" t="s">
        <v>6</v>
      </c>
      <c r="R8" s="36" t="s">
        <v>3</v>
      </c>
      <c r="S8" s="36" t="s">
        <v>2</v>
      </c>
      <c r="T8" s="36" t="s">
        <v>7</v>
      </c>
      <c r="U8" s="36" t="s">
        <v>4</v>
      </c>
      <c r="V8" s="4"/>
      <c r="W8" s="4"/>
      <c r="X8" s="4"/>
      <c r="Y8" s="4"/>
      <c r="Z8" s="35"/>
      <c r="AA8" s="35"/>
      <c r="AB8" s="35"/>
    </row>
    <row r="9" spans="1:28" ht="182.25" customHeight="1">
      <c r="A9" s="46"/>
      <c r="B9" s="48"/>
      <c r="C9" s="48"/>
      <c r="D9" s="5" t="s">
        <v>1</v>
      </c>
      <c r="E9" s="5" t="s">
        <v>17</v>
      </c>
      <c r="F9" s="5" t="s">
        <v>18</v>
      </c>
      <c r="G9" s="6" t="s">
        <v>2</v>
      </c>
      <c r="H9" s="38"/>
      <c r="I9" s="5" t="s">
        <v>29</v>
      </c>
      <c r="J9" s="5" t="s">
        <v>19</v>
      </c>
      <c r="K9" s="5" t="s">
        <v>21</v>
      </c>
      <c r="L9" s="5" t="s">
        <v>23</v>
      </c>
      <c r="M9" s="5" t="s">
        <v>25</v>
      </c>
      <c r="N9" s="5" t="s">
        <v>27</v>
      </c>
      <c r="O9" s="5" t="s">
        <v>31</v>
      </c>
      <c r="P9" s="42"/>
      <c r="Q9" s="44"/>
      <c r="R9" s="36"/>
      <c r="S9" s="36"/>
      <c r="T9" s="36"/>
      <c r="U9" s="36"/>
      <c r="V9" s="3"/>
      <c r="W9" s="3"/>
      <c r="X9" s="3"/>
      <c r="Y9" s="3"/>
      <c r="Z9" s="35"/>
      <c r="AA9" s="35"/>
      <c r="AB9" s="35"/>
    </row>
    <row r="10" spans="1:28" ht="13.5" customHeight="1">
      <c r="A10" s="16"/>
      <c r="B10" s="17"/>
      <c r="C10" s="17"/>
      <c r="D10" s="5" t="s">
        <v>12</v>
      </c>
      <c r="E10" s="5" t="s">
        <v>13</v>
      </c>
      <c r="F10" s="6" t="s">
        <v>14</v>
      </c>
      <c r="G10" s="6"/>
      <c r="H10" s="18"/>
      <c r="I10" s="5" t="s">
        <v>30</v>
      </c>
      <c r="J10" s="5" t="s">
        <v>20</v>
      </c>
      <c r="K10" s="5" t="s">
        <v>22</v>
      </c>
      <c r="L10" s="5" t="s">
        <v>24</v>
      </c>
      <c r="M10" s="5" t="s">
        <v>26</v>
      </c>
      <c r="N10" s="5" t="s">
        <v>28</v>
      </c>
      <c r="O10" s="5" t="s">
        <v>32</v>
      </c>
      <c r="P10" s="19"/>
      <c r="Q10" s="20"/>
      <c r="R10" s="22"/>
      <c r="S10" s="22"/>
      <c r="T10" s="22"/>
      <c r="U10" s="22"/>
      <c r="V10" s="3"/>
      <c r="W10" s="3"/>
      <c r="X10" s="3"/>
      <c r="Y10" s="3"/>
      <c r="Z10" s="21"/>
      <c r="AA10" s="21"/>
      <c r="AB10" s="21"/>
    </row>
    <row r="11" spans="1:26" ht="28.5" customHeight="1">
      <c r="A11" s="23"/>
      <c r="B11" s="5" t="s">
        <v>35</v>
      </c>
      <c r="C11" s="6">
        <v>420</v>
      </c>
      <c r="D11" s="6">
        <v>4507.7</v>
      </c>
      <c r="E11" s="6"/>
      <c r="F11" s="6">
        <v>199.4</v>
      </c>
      <c r="G11" s="6">
        <f>SUM(D11:F11)</f>
        <v>4707.099999999999</v>
      </c>
      <c r="H11" s="7">
        <f>(G11/C11)</f>
        <v>11.207380952380952</v>
      </c>
      <c r="I11" s="6">
        <v>2148.8</v>
      </c>
      <c r="J11" s="6">
        <v>1037.9</v>
      </c>
      <c r="K11" s="6">
        <v>61.5</v>
      </c>
      <c r="L11" s="6">
        <v>44</v>
      </c>
      <c r="M11" s="6">
        <v>26.9</v>
      </c>
      <c r="N11" s="6"/>
      <c r="O11" s="6">
        <v>125.9</v>
      </c>
      <c r="P11" s="6">
        <f>SUM(I11:O11)</f>
        <v>3445.0000000000005</v>
      </c>
      <c r="Q11" s="7">
        <f>(P11/C11)</f>
        <v>8.202380952380954</v>
      </c>
      <c r="R11" s="7">
        <f>H11+Q11</f>
        <v>19.409761904761908</v>
      </c>
      <c r="S11" s="6">
        <f>(R11*C11)</f>
        <v>8152.100000000001</v>
      </c>
      <c r="T11" s="7">
        <v>170</v>
      </c>
      <c r="U11" s="7">
        <f>S11+T11</f>
        <v>8322.100000000002</v>
      </c>
      <c r="V11" s="3"/>
      <c r="W11" s="3"/>
      <c r="X11" s="3"/>
      <c r="Y11" s="3"/>
      <c r="Z11" s="3"/>
    </row>
    <row r="12" spans="1:21" ht="21.75" customHeight="1">
      <c r="A12" s="6"/>
      <c r="B12" s="6" t="s">
        <v>36</v>
      </c>
      <c r="C12" s="14">
        <v>500</v>
      </c>
      <c r="D12" s="14">
        <v>6073.8</v>
      </c>
      <c r="E12" s="14"/>
      <c r="F12" s="14">
        <v>59.8</v>
      </c>
      <c r="G12" s="14">
        <f>SUM(D12:F12)</f>
        <v>6133.6</v>
      </c>
      <c r="H12" s="15">
        <f>(G12/C12)</f>
        <v>12.2672</v>
      </c>
      <c r="I12" s="14">
        <v>2151.8</v>
      </c>
      <c r="J12" s="14">
        <v>1435.7</v>
      </c>
      <c r="K12" s="14">
        <v>69.2</v>
      </c>
      <c r="L12" s="14">
        <v>60.9</v>
      </c>
      <c r="M12" s="14">
        <v>35.9</v>
      </c>
      <c r="N12" s="14"/>
      <c r="O12" s="14">
        <v>52.3</v>
      </c>
      <c r="P12" s="14">
        <f>SUM(I12:O12)</f>
        <v>3805.8</v>
      </c>
      <c r="Q12" s="15">
        <f>(P12/C12)</f>
        <v>7.6116</v>
      </c>
      <c r="R12" s="15">
        <f>H12+Q12</f>
        <v>19.878800000000002</v>
      </c>
      <c r="S12" s="14">
        <f>(R12*C12)</f>
        <v>9939.400000000001</v>
      </c>
      <c r="T12" s="15">
        <v>855.1</v>
      </c>
      <c r="U12" s="15">
        <f>S12+T12</f>
        <v>10794.500000000002</v>
      </c>
    </row>
    <row r="13" spans="1:21" ht="27.75" customHeight="1">
      <c r="A13" s="6"/>
      <c r="B13" s="6"/>
      <c r="C13" s="6">
        <f>SUM(C11:C12)</f>
        <v>920</v>
      </c>
      <c r="D13" s="6">
        <f>SUM(D11:D12)</f>
        <v>10581.5</v>
      </c>
      <c r="E13" s="6">
        <f>SUM(E11:E12)</f>
        <v>0</v>
      </c>
      <c r="F13" s="6">
        <f>SUM(F11:F12)</f>
        <v>259.2</v>
      </c>
      <c r="G13" s="6">
        <f>SUM(G11:G12)</f>
        <v>10840.7</v>
      </c>
      <c r="H13" s="15">
        <f>(G13/C13)</f>
        <v>11.783369565217392</v>
      </c>
      <c r="I13" s="6">
        <f>SUM(I11:I12)</f>
        <v>4300.6</v>
      </c>
      <c r="J13" s="6">
        <f aca="true" t="shared" si="0" ref="J13:O13">SUM(J11:J12)</f>
        <v>2473.6000000000004</v>
      </c>
      <c r="K13" s="6">
        <f t="shared" si="0"/>
        <v>130.7</v>
      </c>
      <c r="L13" s="6">
        <f t="shared" si="0"/>
        <v>104.9</v>
      </c>
      <c r="M13" s="6">
        <f t="shared" si="0"/>
        <v>62.8</v>
      </c>
      <c r="N13" s="6">
        <f t="shared" si="0"/>
        <v>0</v>
      </c>
      <c r="O13" s="6">
        <f t="shared" si="0"/>
        <v>178.2</v>
      </c>
      <c r="P13" s="6">
        <f>SUM(P11:P12)</f>
        <v>7250.800000000001</v>
      </c>
      <c r="Q13" s="15">
        <f>(P13/C13)</f>
        <v>7.881304347826088</v>
      </c>
      <c r="R13" s="15">
        <f>H13+Q13</f>
        <v>19.66467391304348</v>
      </c>
      <c r="S13" s="6">
        <f>SUM(S11:S12)</f>
        <v>18091.500000000004</v>
      </c>
      <c r="T13" s="6">
        <f>SUM(T11:T12)</f>
        <v>1025.1</v>
      </c>
      <c r="U13" s="6">
        <f>SUM(U11:U12)</f>
        <v>19116.600000000006</v>
      </c>
    </row>
    <row r="14" spans="1:21" ht="24.75" customHeight="1">
      <c r="A14" s="6"/>
      <c r="B14" s="6"/>
      <c r="C14" s="6"/>
      <c r="D14" s="7">
        <f>D13/C13</f>
        <v>11.501630434782609</v>
      </c>
      <c r="E14" s="6"/>
      <c r="F14" s="24">
        <f>F13/C13</f>
        <v>0.2817391304347826</v>
      </c>
      <c r="G14" s="24">
        <f>G13/C13</f>
        <v>11.783369565217392</v>
      </c>
      <c r="H14" s="6"/>
      <c r="I14" s="24">
        <f>I13/C13</f>
        <v>4.674565217391304</v>
      </c>
      <c r="J14" s="24">
        <f>J13/C13</f>
        <v>2.6886956521739136</v>
      </c>
      <c r="K14" s="24">
        <f>K13/C13</f>
        <v>0.14206521739130434</v>
      </c>
      <c r="L14" s="24">
        <f>L13/C13</f>
        <v>0.11402173913043478</v>
      </c>
      <c r="M14" s="24">
        <f>M13/C13</f>
        <v>0.06826086956521739</v>
      </c>
      <c r="N14" s="24"/>
      <c r="O14" s="24">
        <f>O13/C13</f>
        <v>0.19369565217391302</v>
      </c>
      <c r="P14" s="24">
        <f>P13/C13</f>
        <v>7.881304347826088</v>
      </c>
      <c r="Q14" s="6"/>
      <c r="R14" s="6"/>
      <c r="S14" s="25">
        <f>S13/C13</f>
        <v>19.664673913043483</v>
      </c>
      <c r="T14" s="6"/>
      <c r="U14" s="6"/>
    </row>
  </sheetData>
  <mergeCells count="15">
    <mergeCell ref="A8:A9"/>
    <mergeCell ref="B8:B9"/>
    <mergeCell ref="C8:C9"/>
    <mergeCell ref="D8:G8"/>
    <mergeCell ref="H8:H9"/>
    <mergeCell ref="I8:O8"/>
    <mergeCell ref="P8:P9"/>
    <mergeCell ref="Q8:Q9"/>
    <mergeCell ref="Z8:Z9"/>
    <mergeCell ref="AA8:AA9"/>
    <mergeCell ref="AB8:AB9"/>
    <mergeCell ref="R8:R9"/>
    <mergeCell ref="S8:S9"/>
    <mergeCell ref="T8:T9"/>
    <mergeCell ref="U8:U9"/>
  </mergeCells>
  <printOptions/>
  <pageMargins left="0.17" right="0.1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C12"/>
  <sheetViews>
    <sheetView workbookViewId="0" topLeftCell="A7">
      <selection activeCell="C8" sqref="C8:C9"/>
    </sheetView>
  </sheetViews>
  <sheetFormatPr defaultColWidth="9.140625" defaultRowHeight="12.75"/>
  <cols>
    <col min="1" max="1" width="4.57421875" style="10" customWidth="1"/>
    <col min="2" max="2" width="29.421875" style="10" customWidth="1"/>
    <col min="3" max="3" width="9.28125" style="10" customWidth="1"/>
    <col min="4" max="4" width="11.8515625" style="10" customWidth="1"/>
    <col min="5" max="7" width="9.140625" style="10" customWidth="1"/>
    <col min="8" max="8" width="10.57421875" style="10" customWidth="1"/>
    <col min="9" max="19" width="9.140625" style="10" customWidth="1"/>
    <col min="20" max="20" width="13.28125" style="10" customWidth="1"/>
    <col min="21" max="21" width="9.140625" style="10" customWidth="1"/>
    <col min="22" max="22" width="11.7109375" style="10" customWidth="1"/>
    <col min="23" max="16384" width="9.140625" style="10" customWidth="1"/>
  </cols>
  <sheetData>
    <row r="3" spans="1:7" ht="12.75">
      <c r="A3" s="8"/>
      <c r="B3" s="9" t="s">
        <v>33</v>
      </c>
      <c r="C3" s="9"/>
      <c r="D3" s="9"/>
      <c r="E3" s="9"/>
      <c r="F3" s="9"/>
      <c r="G3" s="9"/>
    </row>
    <row r="6" spans="27:29" ht="12.75">
      <c r="AA6" s="11"/>
      <c r="AB6" s="11"/>
      <c r="AC6" s="11"/>
    </row>
    <row r="7" spans="21:29" ht="12.75">
      <c r="U7" s="11"/>
      <c r="V7" s="11"/>
      <c r="W7" s="11"/>
      <c r="X7" s="11"/>
      <c r="Y7" s="11"/>
      <c r="Z7" s="11"/>
      <c r="AA7" s="11"/>
      <c r="AB7" s="11"/>
      <c r="AC7" s="11"/>
    </row>
    <row r="8" spans="1:29" ht="39" customHeight="1">
      <c r="A8" s="54" t="s">
        <v>0</v>
      </c>
      <c r="B8" s="56" t="s">
        <v>9</v>
      </c>
      <c r="C8" s="56" t="s">
        <v>55</v>
      </c>
      <c r="D8" s="56" t="s">
        <v>10</v>
      </c>
      <c r="E8" s="49" t="s">
        <v>15</v>
      </c>
      <c r="F8" s="50"/>
      <c r="G8" s="50"/>
      <c r="H8" s="51"/>
      <c r="I8" s="58" t="s">
        <v>5</v>
      </c>
      <c r="J8" s="39" t="s">
        <v>16</v>
      </c>
      <c r="K8" s="40"/>
      <c r="L8" s="40"/>
      <c r="M8" s="40"/>
      <c r="N8" s="40"/>
      <c r="O8" s="40"/>
      <c r="P8" s="41"/>
      <c r="Q8" s="62" t="s">
        <v>2</v>
      </c>
      <c r="R8" s="60" t="s">
        <v>6</v>
      </c>
      <c r="S8" s="53" t="s">
        <v>3</v>
      </c>
      <c r="T8" s="53" t="s">
        <v>2</v>
      </c>
      <c r="U8" s="53" t="s">
        <v>7</v>
      </c>
      <c r="V8" s="53" t="s">
        <v>11</v>
      </c>
      <c r="W8" s="12"/>
      <c r="X8" s="12"/>
      <c r="Y8" s="12"/>
      <c r="Z8" s="12"/>
      <c r="AA8" s="52"/>
      <c r="AB8" s="52"/>
      <c r="AC8" s="52"/>
    </row>
    <row r="9" spans="1:29" ht="176.25" customHeight="1">
      <c r="A9" s="55"/>
      <c r="B9" s="57"/>
      <c r="C9" s="57"/>
      <c r="D9" s="57"/>
      <c r="E9" s="5" t="s">
        <v>1</v>
      </c>
      <c r="F9" s="5" t="s">
        <v>17</v>
      </c>
      <c r="G9" s="5" t="s">
        <v>18</v>
      </c>
      <c r="H9" s="14" t="s">
        <v>2</v>
      </c>
      <c r="I9" s="59"/>
      <c r="J9" s="5" t="s">
        <v>29</v>
      </c>
      <c r="K9" s="5" t="s">
        <v>19</v>
      </c>
      <c r="L9" s="5" t="s">
        <v>21</v>
      </c>
      <c r="M9" s="5" t="s">
        <v>23</v>
      </c>
      <c r="N9" s="5" t="s">
        <v>25</v>
      </c>
      <c r="O9" s="5" t="s">
        <v>27</v>
      </c>
      <c r="P9" s="5" t="s">
        <v>31</v>
      </c>
      <c r="Q9" s="62"/>
      <c r="R9" s="61"/>
      <c r="S9" s="53"/>
      <c r="T9" s="53"/>
      <c r="U9" s="53"/>
      <c r="V9" s="53"/>
      <c r="W9" s="11"/>
      <c r="X9" s="11"/>
      <c r="Y9" s="11"/>
      <c r="Z9" s="11"/>
      <c r="AA9" s="52"/>
      <c r="AB9" s="52"/>
      <c r="AC9" s="52"/>
    </row>
    <row r="10" spans="1:27" ht="12.75">
      <c r="A10" s="14"/>
      <c r="B10" s="14"/>
      <c r="C10" s="14"/>
      <c r="D10" s="14"/>
      <c r="E10" s="5" t="s">
        <v>12</v>
      </c>
      <c r="F10" s="5" t="s">
        <v>13</v>
      </c>
      <c r="G10" s="6" t="s">
        <v>14</v>
      </c>
      <c r="H10" s="14"/>
      <c r="I10" s="14"/>
      <c r="J10" s="5" t="s">
        <v>30</v>
      </c>
      <c r="K10" s="5" t="s">
        <v>20</v>
      </c>
      <c r="L10" s="5" t="s">
        <v>22</v>
      </c>
      <c r="M10" s="5" t="s">
        <v>24</v>
      </c>
      <c r="N10" s="5" t="s">
        <v>26</v>
      </c>
      <c r="O10" s="5" t="s">
        <v>28</v>
      </c>
      <c r="P10" s="5" t="s">
        <v>32</v>
      </c>
      <c r="Q10" s="14"/>
      <c r="R10" s="14"/>
      <c r="S10" s="14"/>
      <c r="T10" s="14"/>
      <c r="U10" s="14"/>
      <c r="V10" s="14"/>
      <c r="W10" s="11"/>
      <c r="X10" s="11"/>
      <c r="Y10" s="11"/>
      <c r="Z10" s="11"/>
      <c r="AA10" s="11"/>
    </row>
    <row r="11" spans="1:27" ht="44.25" customHeight="1">
      <c r="A11" s="14"/>
      <c r="B11" s="13" t="s">
        <v>8</v>
      </c>
      <c r="C11" s="13" t="s">
        <v>56</v>
      </c>
      <c r="D11" s="13">
        <v>500</v>
      </c>
      <c r="E11" s="14">
        <v>6073.8</v>
      </c>
      <c r="F11" s="14"/>
      <c r="G11" s="14">
        <v>59.8</v>
      </c>
      <c r="H11" s="14">
        <f>SUM(E11:G11)</f>
        <v>6133.6</v>
      </c>
      <c r="I11" s="15">
        <f>(H11/D11)</f>
        <v>12.2672</v>
      </c>
      <c r="J11" s="14">
        <v>2151.8</v>
      </c>
      <c r="K11" s="14">
        <v>1435.7</v>
      </c>
      <c r="L11" s="14">
        <v>69.2</v>
      </c>
      <c r="M11" s="14">
        <v>60.9</v>
      </c>
      <c r="N11" s="14">
        <v>35.9</v>
      </c>
      <c r="O11" s="14"/>
      <c r="P11" s="14">
        <v>52.3</v>
      </c>
      <c r="Q11" s="14">
        <f>SUM(J11:P11)</f>
        <v>3805.8</v>
      </c>
      <c r="R11" s="14">
        <f>(Q11/D11)</f>
        <v>7.6116</v>
      </c>
      <c r="S11" s="15">
        <f>I11+R11</f>
        <v>19.878800000000002</v>
      </c>
      <c r="T11" s="14">
        <f>(S11*D11)</f>
        <v>9939.400000000001</v>
      </c>
      <c r="U11" s="15">
        <v>855.1</v>
      </c>
      <c r="V11" s="15">
        <f>T11+U11</f>
        <v>10794.500000000002</v>
      </c>
      <c r="W11" s="11"/>
      <c r="X11" s="11"/>
      <c r="Y11" s="11"/>
      <c r="Z11" s="11"/>
      <c r="AA11" s="11"/>
    </row>
    <row r="12" spans="1:22" ht="17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</sheetData>
  <mergeCells count="16">
    <mergeCell ref="I8:I9"/>
    <mergeCell ref="J8:P8"/>
    <mergeCell ref="R8:R9"/>
    <mergeCell ref="S8:S9"/>
    <mergeCell ref="Q8:Q9"/>
    <mergeCell ref="A8:A9"/>
    <mergeCell ref="B8:B9"/>
    <mergeCell ref="D8:D9"/>
    <mergeCell ref="E8:H8"/>
    <mergeCell ref="C8:C9"/>
    <mergeCell ref="AA8:AA9"/>
    <mergeCell ref="AB8:AB9"/>
    <mergeCell ref="AC8:AC9"/>
    <mergeCell ref="T8:T9"/>
    <mergeCell ref="U8:U9"/>
    <mergeCell ref="V8:V9"/>
  </mergeCells>
  <printOptions/>
  <pageMargins left="0.24" right="0.16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2018-11-29T04:26:50Z</cp:lastPrinted>
  <dcterms:created xsi:type="dcterms:W3CDTF">1996-10-08T23:32:33Z</dcterms:created>
  <dcterms:modified xsi:type="dcterms:W3CDTF">2019-03-20T08:18:59Z</dcterms:modified>
  <cp:category/>
  <cp:version/>
  <cp:contentType/>
  <cp:contentStatus/>
</cp:coreProperties>
</file>